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AED" lockStructure="1"/>
  <bookViews>
    <workbookView windowWidth="28800" windowHeight="12345"/>
  </bookViews>
  <sheets>
    <sheet name="应聘报名表" sheetId="1" r:id="rId1"/>
    <sheet name="sup" sheetId="2" state="hidden" r:id="rId2"/>
  </sheets>
  <definedNames>
    <definedName name="_xlnm.Print_Area" localSheetId="0">应聘报名表!$K$1:$X$26</definedName>
  </definedNames>
  <calcPr calcId="144525"/>
</workbook>
</file>

<file path=xl/sharedStrings.xml><?xml version="1.0" encoding="utf-8"?>
<sst xmlns="http://schemas.openxmlformats.org/spreadsheetml/2006/main" count="180" uniqueCount="169">
  <si>
    <t>填报说明</t>
  </si>
  <si>
    <t>应聘报名表</t>
  </si>
  <si>
    <t>***注意！填报前请认真阅读***</t>
  </si>
  <si>
    <t>应聘岗位：</t>
  </si>
  <si>
    <t>填报日期：</t>
  </si>
  <si>
    <r>
      <rPr>
        <sz val="14"/>
        <color theme="1"/>
        <rFont val="方正仿宋_GBK"/>
        <charset val="134"/>
      </rPr>
      <t>1. 本表可直接打印空表后手动填写，也可填写电子版后打印
2. 本表格为</t>
    </r>
    <r>
      <rPr>
        <sz val="14"/>
        <color rgb="FFFF0000"/>
        <rFont val="方正仿宋_GBK"/>
        <charset val="134"/>
      </rPr>
      <t>受限编辑</t>
    </r>
    <r>
      <rPr>
        <sz val="14"/>
        <color theme="1"/>
        <rFont val="方正仿宋_GBK"/>
        <charset val="134"/>
      </rPr>
      <t>，请点击空白项根据提示填写
3. 内容较多时</t>
    </r>
    <r>
      <rPr>
        <sz val="14"/>
        <color rgb="FFFF0000"/>
        <rFont val="方正仿宋_GBK"/>
        <charset val="134"/>
      </rPr>
      <t>字体会自动缩放</t>
    </r>
    <r>
      <rPr>
        <sz val="14"/>
        <color theme="1"/>
        <rFont val="方正仿宋_GBK"/>
        <charset val="134"/>
      </rPr>
      <t>，请合理控制字数，尽量简要
4. 照片提交，请任选以下一种方式：
   4.1 表格填写完整，自行打印后粘贴
   4.2 右键点击表格中的图片，选择“更改图片”，选择自己的照片
   4.3 删除表格中的图片，自行插入，</t>
    </r>
    <r>
      <rPr>
        <sz val="14"/>
        <color rgb="FFFF0000"/>
        <rFont val="方正仿宋_GBK"/>
        <charset val="134"/>
      </rPr>
      <t>高度不超过4cm，宽度不超过3.15cm</t>
    </r>
    <r>
      <rPr>
        <sz val="14"/>
        <color theme="1"/>
        <rFont val="方正仿宋_GBK"/>
        <charset val="134"/>
      </rPr>
      <t xml:space="preserve">
5. 本表格式已固化，如需提供其他详细个人信息请</t>
    </r>
    <r>
      <rPr>
        <sz val="14"/>
        <color rgb="FFFF0000"/>
        <rFont val="方正仿宋_GBK"/>
        <charset val="134"/>
      </rPr>
      <t>填写完本表后</t>
    </r>
    <r>
      <rPr>
        <sz val="14"/>
        <color theme="1"/>
        <rFont val="方正仿宋_GBK"/>
        <charset val="134"/>
      </rPr>
      <t>另附个人简历
6. 表中“是否服从岗位调剂”一项</t>
    </r>
    <r>
      <rPr>
        <sz val="14"/>
        <color rgb="FFFF0000"/>
        <rFont val="方正仿宋_GBK"/>
        <charset val="134"/>
      </rPr>
      <t>仅适用于</t>
    </r>
    <r>
      <rPr>
        <sz val="14"/>
        <color theme="1"/>
        <rFont val="方正仿宋_GBK"/>
        <charset val="134"/>
      </rPr>
      <t>幼儿教师岗、保育员岗，其余岗位此项可不填写</t>
    </r>
  </si>
  <si>
    <t>姓名</t>
  </si>
  <si>
    <t>性别</t>
  </si>
  <si>
    <t>出生年月</t>
  </si>
  <si>
    <t>学历</t>
  </si>
  <si>
    <t>婚姻情况</t>
  </si>
  <si>
    <t>民 族</t>
  </si>
  <si>
    <t>专业</t>
  </si>
  <si>
    <t>毕业学校</t>
  </si>
  <si>
    <t>户籍</t>
  </si>
  <si>
    <t>健康状况</t>
  </si>
  <si>
    <t>联系电话</t>
  </si>
  <si>
    <t>身份证号码</t>
  </si>
  <si>
    <t>电子邮件</t>
  </si>
  <si>
    <t>政治面貌</t>
  </si>
  <si>
    <t>联系地址</t>
  </si>
  <si>
    <t>是否服从岗位调剂</t>
  </si>
  <si>
    <t>现工作所在地</t>
  </si>
  <si>
    <t>工作经历</t>
  </si>
  <si>
    <t>起止时间</t>
  </si>
  <si>
    <t>工作单位</t>
  </si>
  <si>
    <t>职位</t>
  </si>
  <si>
    <t>证明人</t>
  </si>
  <si>
    <t>至</t>
  </si>
  <si>
    <t>教育经历</t>
  </si>
  <si>
    <t>起止日期</t>
  </si>
  <si>
    <t>学校名称</t>
  </si>
  <si>
    <t>学位</t>
  </si>
  <si>
    <t>自我评价</t>
  </si>
  <si>
    <t>家庭成员</t>
  </si>
  <si>
    <t>关系</t>
  </si>
  <si>
    <t>特别提示</t>
  </si>
  <si>
    <t>1. 本人承诺保证所填写资料真实,如入职后发现所填写资料不真实，公司有权对本人进行解除劳动合同处理，并不做任何赔偿及补偿。
2. 保证遵守公司招聘有关规程和国家有关法规。</t>
  </si>
  <si>
    <t>本人签字：</t>
  </si>
  <si>
    <t>汉族</t>
  </si>
  <si>
    <t>未婚</t>
  </si>
  <si>
    <t>小学</t>
  </si>
  <si>
    <t>健康</t>
  </si>
  <si>
    <t>是</t>
  </si>
  <si>
    <t>夫妻</t>
  </si>
  <si>
    <t>幼儿教师</t>
  </si>
  <si>
    <t>蒙古族</t>
  </si>
  <si>
    <t>已婚</t>
  </si>
  <si>
    <t>初中</t>
  </si>
  <si>
    <t>良好</t>
  </si>
  <si>
    <t>否</t>
  </si>
  <si>
    <t>父母</t>
  </si>
  <si>
    <t>保育员</t>
  </si>
  <si>
    <t>回族</t>
  </si>
  <si>
    <t>离异</t>
  </si>
  <si>
    <t>中专</t>
  </si>
  <si>
    <t>一般</t>
  </si>
  <si>
    <t>祖父母</t>
  </si>
  <si>
    <t>幼儿保健医务人员</t>
  </si>
  <si>
    <t>藏族</t>
  </si>
  <si>
    <t>丧偶</t>
  </si>
  <si>
    <t>高中</t>
  </si>
  <si>
    <t>较差</t>
  </si>
  <si>
    <t>外祖父母</t>
  </si>
  <si>
    <t>食堂工作人员</t>
  </si>
  <si>
    <t>维吾尔族</t>
  </si>
  <si>
    <t>大专</t>
  </si>
  <si>
    <t>残疾</t>
  </si>
  <si>
    <t>子女</t>
  </si>
  <si>
    <t>苗族</t>
  </si>
  <si>
    <t>本科</t>
  </si>
  <si>
    <t>兄弟姐妹</t>
  </si>
  <si>
    <t>彝族</t>
  </si>
  <si>
    <t>硕士研究生</t>
  </si>
  <si>
    <t>壮族</t>
  </si>
  <si>
    <t>博士研究生</t>
  </si>
  <si>
    <t>布依族</t>
  </si>
  <si>
    <t>朝鲜族</t>
  </si>
  <si>
    <t>满族</t>
  </si>
  <si>
    <t>无学位</t>
  </si>
  <si>
    <t>中共党员</t>
  </si>
  <si>
    <t>侗族</t>
  </si>
  <si>
    <t>学士学位</t>
  </si>
  <si>
    <t>中共预备党员</t>
  </si>
  <si>
    <t>瑶族</t>
  </si>
  <si>
    <t>硕士学位</t>
  </si>
  <si>
    <t>共青团员</t>
  </si>
  <si>
    <t>白族</t>
  </si>
  <si>
    <t>博士学位</t>
  </si>
  <si>
    <t>民革党员</t>
  </si>
  <si>
    <t>土家族</t>
  </si>
  <si>
    <t>民盟盟员</t>
  </si>
  <si>
    <t>哈尼族</t>
  </si>
  <si>
    <t>民建会员</t>
  </si>
  <si>
    <t>哈萨克族</t>
  </si>
  <si>
    <t>民进会员</t>
  </si>
  <si>
    <t>傣族</t>
  </si>
  <si>
    <t>农工党党员</t>
  </si>
  <si>
    <t>黎族</t>
  </si>
  <si>
    <t>致公党党员</t>
  </si>
  <si>
    <t>傈僳族</t>
  </si>
  <si>
    <t>九三学社社员</t>
  </si>
  <si>
    <t>佤族</t>
  </si>
  <si>
    <t>台盟盟员</t>
  </si>
  <si>
    <t>畲族</t>
  </si>
  <si>
    <t>无党派人士</t>
  </si>
  <si>
    <t>高山族</t>
  </si>
  <si>
    <t>群众</t>
  </si>
  <si>
    <t>拉祜族</t>
  </si>
  <si>
    <t>水族</t>
  </si>
  <si>
    <t>计算取余</t>
  </si>
  <si>
    <t>对应尾数</t>
  </si>
  <si>
    <t>东乡族</t>
  </si>
  <si>
    <t>纳西族</t>
  </si>
  <si>
    <t>景颇族</t>
  </si>
  <si>
    <t>X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</si>
  <si>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</si>
  <si>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</si>
  <si>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</si>
  <si>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</si>
  <si>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</si>
  <si>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</si>
  <si>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</si>
  <si>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</si>
  <si>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</si>
  <si>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</si>
  <si>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</si>
  <si>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</si>
  <si>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</si>
  <si>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</si>
  <si>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</si>
  <si>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</si>
  <si>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</si>
  <si>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</si>
  <si>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</si>
  <si>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</si>
  <si>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</si>
  <si>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</si>
  <si>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</si>
  <si>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</si>
  <si>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</si>
  <si>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</si>
  <si>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</si>
  <si>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</si>
  <si>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系数：</t>
  </si>
  <si>
    <t>第1位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</si>
  <si>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</si>
  <si>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</si>
  <si>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</si>
  <si>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</si>
  <si>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</si>
  <si>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</si>
  <si>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</si>
  <si>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</si>
  <si>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</si>
  <si>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第11位</t>
  </si>
  <si>
    <t>第12位</t>
  </si>
  <si>
    <t>第13位</t>
  </si>
  <si>
    <t>第14位</t>
  </si>
  <si>
    <t>第15位</t>
  </si>
  <si>
    <t>第16位</t>
  </si>
  <si>
    <t>第17位</t>
  </si>
  <si>
    <t>和数除11取余</t>
  </si>
  <si>
    <t>计算第18位数</t>
  </si>
  <si>
    <t>实际第18位数</t>
  </si>
  <si>
    <t>校验结果</t>
  </si>
  <si>
    <r>
      <rPr>
        <b/>
        <sz val="9"/>
        <color theme="0"/>
        <rFont val="微软雅黑"/>
        <charset val="134"/>
      </rPr>
      <t>性别</t>
    </r>
    <r>
      <rPr>
        <b/>
        <sz val="11"/>
        <color theme="0"/>
        <rFont val="微软雅黑"/>
        <charset val="134"/>
      </rPr>
      <t xml:space="preserve">
校验结果</t>
    </r>
  </si>
  <si>
    <r>
      <rPr>
        <b/>
        <sz val="9"/>
        <color theme="0"/>
        <rFont val="微软雅黑"/>
        <charset val="134"/>
      </rPr>
      <t>身份证号码</t>
    </r>
    <r>
      <rPr>
        <b/>
        <sz val="11"/>
        <color theme="0"/>
        <rFont val="微软雅黑"/>
        <charset val="134"/>
      </rPr>
      <t xml:space="preserve">
校验结果</t>
    </r>
  </si>
  <si>
    <t>错误情况说明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</si>
</sst>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8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b/>
      <sz val="11"/>
      <color theme="0"/>
      <name val="微软雅黑"/>
      <charset val="134"/>
    </font>
    <font>
      <b/>
      <sz val="11"/>
      <color rgb="FFFF0000"/>
      <name val="微软雅黑"/>
      <charset val="134"/>
    </font>
    <font>
      <sz val="9"/>
      <color theme="1"/>
      <name val="方正小标宋简体"/>
      <charset val="134"/>
    </font>
    <font>
      <b/>
      <sz val="12"/>
      <color theme="0"/>
      <name val="微软雅黑"/>
      <charset val="134"/>
    </font>
    <font>
      <b/>
      <sz val="10"/>
      <color rgb="FFFF0000"/>
      <name val="微软雅黑"/>
      <charset val="134"/>
    </font>
    <font>
      <b/>
      <sz val="22"/>
      <color theme="1"/>
      <name val="方正小标宋_GBK"/>
      <charset val="134"/>
    </font>
    <font>
      <sz val="24"/>
      <color rgb="FFFF0000"/>
      <name val="方正小标宋_GBK"/>
      <charset val="134"/>
    </font>
    <font>
      <sz val="14"/>
      <color theme="1"/>
      <name val="方正仿宋_GBK"/>
      <charset val="134"/>
    </font>
    <font>
      <sz val="14"/>
      <color rgb="FFFF0000"/>
      <name val="方正仿宋_GBK"/>
      <charset val="134"/>
    </font>
    <font>
      <sz val="16"/>
      <color theme="1"/>
      <name val="方正小标宋_GBK"/>
      <charset val="134"/>
    </font>
    <font>
      <b/>
      <sz val="28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33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14" borderId="36" applyNumberFormat="0" applyAlignment="0" applyProtection="0">
      <alignment vertical="center"/>
    </xf>
    <xf numFmtId="0" fontId="31" fillId="14" borderId="32" applyNumberFormat="0" applyAlignment="0" applyProtection="0">
      <alignment vertical="center"/>
    </xf>
    <xf numFmtId="0" fontId="32" fillId="15" borderId="3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horizontal="distributed" vertical="center"/>
    </xf>
    <xf numFmtId="176" fontId="14" fillId="0" borderId="0" xfId="0" applyNumberFormat="1" applyFont="1" applyAlignment="1" applyProtection="1">
      <alignment horizontal="center" vertical="center" shrinkToFit="1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center" vertical="center" shrinkToFi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7" fillId="0" borderId="0" xfId="0" applyFont="1" applyAlignment="1" applyProtection="1">
      <alignment horizontal="distributed" vertical="top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left" vertical="center" wrapText="1"/>
    </xf>
    <xf numFmtId="176" fontId="14" fillId="0" borderId="20" xfId="0" applyNumberFormat="1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left" vertical="center" wrapText="1"/>
    </xf>
    <xf numFmtId="0" fontId="14" fillId="0" borderId="26" xfId="0" applyFont="1" applyBorder="1" applyAlignment="1" applyProtection="1">
      <alignment horizontal="left" vertical="center"/>
    </xf>
    <xf numFmtId="0" fontId="14" fillId="0" borderId="26" xfId="0" applyFont="1" applyBorder="1" applyAlignment="1" applyProtection="1">
      <alignment horizontal="left" vertical="center" wrapText="1"/>
    </xf>
    <xf numFmtId="0" fontId="0" fillId="0" borderId="0" xfId="0" applyBorder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7" fillId="0" borderId="0" xfId="0" applyFont="1" applyAlignment="1" applyProtection="1">
      <alignment horizontal="center" vertical="top"/>
    </xf>
    <xf numFmtId="0" fontId="14" fillId="0" borderId="0" xfId="0" applyFont="1" applyAlignment="1" applyProtection="1">
      <alignment horizontal="right" vertical="center"/>
    </xf>
    <xf numFmtId="176" fontId="14" fillId="0" borderId="0" xfId="0" applyNumberFormat="1" applyFont="1" applyBorder="1" applyAlignment="1" applyProtection="1">
      <alignment horizontal="center" vertical="center" shrinkToFit="1"/>
      <protection locked="0"/>
    </xf>
    <xf numFmtId="176" fontId="14" fillId="0" borderId="13" xfId="0" applyNumberFormat="1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right" wrapText="1"/>
    </xf>
    <xf numFmtId="0" fontId="14" fillId="0" borderId="3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b val="1"/>
        <i val="1"/>
        <strike val="0"/>
        <color rgb="FFFF0000"/>
      </font>
    </dxf>
    <dxf>
      <font>
        <b val="1"/>
        <i val="0"/>
        <color auto="1"/>
      </font>
    </dxf>
    <dxf>
      <font>
        <color rgb="FF00B0F0"/>
      </font>
    </dxf>
    <dxf>
      <font>
        <b val="1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21</xdr:col>
      <xdr:colOff>654050</xdr:colOff>
      <xdr:row>1</xdr:row>
      <xdr:rowOff>295275</xdr:rowOff>
    </xdr:from>
    <xdr:to>
      <xdr:col>23</xdr:col>
      <xdr:colOff>574675</xdr:colOff>
      <xdr:row>5</xdr:row>
      <xdr:rowOff>330835</xdr:rowOff>
    </xdr:to>
    <xdr:pic>
      <xdr:nvPicPr>
        <xdr:cNvPr id="3" name="图片 2" descr="证件照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5640" y="1082675"/>
          <a:ext cx="1181100" cy="145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Y28"/>
  <sheetViews>
    <sheetView tabSelected="1" workbookViewId="0">
      <selection activeCell="L4" sqref="L4:N4"/>
    </sheetView>
  </sheetViews>
  <sheetFormatPr defaultColWidth="9" defaultRowHeight="13.5"/>
  <cols>
    <col min="1" max="1" width="4.54166666666667" style="18" customWidth="1"/>
    <col min="2" max="9" width="9" style="18"/>
    <col min="10" max="10" width="3.54166666666667" style="18" customWidth="1"/>
    <col min="11" max="11" width="11.8166666666667" style="18" customWidth="1"/>
    <col min="12" max="12" width="13.3666666666667" style="18" customWidth="1"/>
    <col min="13" max="13" width="2.54166666666667" style="19" customWidth="1"/>
    <col min="14" max="14" width="13.3666666666667" style="18" customWidth="1"/>
    <col min="15" max="15" width="12.275" style="18" customWidth="1"/>
    <col min="16" max="19" width="8.54166666666667" style="18" customWidth="1"/>
    <col min="20" max="20" width="9" style="18"/>
    <col min="21" max="21" width="7" style="18" customWidth="1"/>
    <col min="22" max="22" width="9" style="18"/>
    <col min="23" max="23" width="7.54166666666667" style="18" customWidth="1"/>
    <col min="24" max="24" width="8.98333333333333" style="18" customWidth="1"/>
    <col min="25" max="16384" width="9" style="18"/>
  </cols>
  <sheetData>
    <row r="1" ht="62" customHeight="1" spans="1:24">
      <c r="A1" s="20"/>
      <c r="C1" s="21" t="s">
        <v>0</v>
      </c>
      <c r="D1" s="21"/>
      <c r="E1" s="21"/>
      <c r="F1" s="21"/>
      <c r="G1" s="21"/>
      <c r="H1" s="21"/>
      <c r="I1" s="34"/>
      <c r="K1" s="35"/>
      <c r="L1" s="35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79"/>
      <c r="W1" s="79"/>
      <c r="X1" s="79"/>
    </row>
    <row r="2" ht="25" customHeight="1" spans="1:24">
      <c r="A2" s="22"/>
      <c r="B2" s="23" t="s">
        <v>2</v>
      </c>
      <c r="C2" s="23"/>
      <c r="D2" s="23"/>
      <c r="E2" s="23"/>
      <c r="F2" s="23"/>
      <c r="G2" s="23"/>
      <c r="H2" s="23"/>
      <c r="I2" s="23"/>
      <c r="K2" s="37" t="s">
        <v>3</v>
      </c>
      <c r="L2" s="38"/>
      <c r="M2" s="38"/>
      <c r="N2" s="38"/>
      <c r="O2" s="39"/>
      <c r="P2" s="39"/>
      <c r="Q2" s="39"/>
      <c r="R2" s="39"/>
      <c r="S2" s="39"/>
      <c r="T2" s="80" t="s">
        <v>4</v>
      </c>
      <c r="U2" s="80"/>
      <c r="V2" s="81"/>
      <c r="W2" s="81"/>
      <c r="X2" s="81"/>
    </row>
    <row r="3" ht="28.9" customHeight="1" spans="1:24">
      <c r="A3" s="24"/>
      <c r="B3" s="25" t="s">
        <v>5</v>
      </c>
      <c r="C3" s="26"/>
      <c r="D3" s="26"/>
      <c r="E3" s="26"/>
      <c r="F3" s="26"/>
      <c r="G3" s="26"/>
      <c r="H3" s="26"/>
      <c r="I3" s="40"/>
      <c r="K3" s="41" t="s">
        <v>6</v>
      </c>
      <c r="L3" s="42"/>
      <c r="M3" s="43"/>
      <c r="N3" s="44"/>
      <c r="O3" s="45" t="s">
        <v>7</v>
      </c>
      <c r="P3" s="42"/>
      <c r="Q3" s="44"/>
      <c r="R3" s="45" t="s">
        <v>8</v>
      </c>
      <c r="S3" s="45"/>
      <c r="T3" s="82"/>
      <c r="U3" s="82"/>
      <c r="V3" s="82"/>
      <c r="W3" s="83"/>
      <c r="X3" s="84"/>
    </row>
    <row r="4" ht="28.9" customHeight="1" spans="1:24">
      <c r="A4" s="24"/>
      <c r="B4" s="27"/>
      <c r="C4" s="28"/>
      <c r="D4" s="28"/>
      <c r="E4" s="28"/>
      <c r="F4" s="28"/>
      <c r="G4" s="28"/>
      <c r="H4" s="28"/>
      <c r="I4" s="46"/>
      <c r="K4" s="47" t="s">
        <v>9</v>
      </c>
      <c r="L4" s="48"/>
      <c r="M4" s="49"/>
      <c r="N4" s="50"/>
      <c r="O4" s="51" t="s">
        <v>10</v>
      </c>
      <c r="P4" s="48"/>
      <c r="Q4" s="50"/>
      <c r="R4" s="51" t="s">
        <v>11</v>
      </c>
      <c r="S4" s="51"/>
      <c r="T4" s="85"/>
      <c r="U4" s="85"/>
      <c r="V4" s="85"/>
      <c r="W4" s="85"/>
      <c r="X4" s="86"/>
    </row>
    <row r="5" ht="28.9" customHeight="1" spans="1:24">
      <c r="A5" s="24"/>
      <c r="B5" s="27"/>
      <c r="C5" s="28"/>
      <c r="D5" s="28"/>
      <c r="E5" s="28"/>
      <c r="F5" s="28"/>
      <c r="G5" s="28"/>
      <c r="H5" s="28"/>
      <c r="I5" s="46"/>
      <c r="K5" s="47" t="s">
        <v>12</v>
      </c>
      <c r="L5" s="52"/>
      <c r="M5" s="53"/>
      <c r="N5" s="53"/>
      <c r="O5" s="53"/>
      <c r="P5" s="54"/>
      <c r="Q5" s="51" t="s">
        <v>13</v>
      </c>
      <c r="R5" s="51"/>
      <c r="S5" s="61"/>
      <c r="T5" s="61"/>
      <c r="U5" s="61"/>
      <c r="V5" s="61"/>
      <c r="W5" s="85"/>
      <c r="X5" s="86"/>
    </row>
    <row r="6" ht="28.9" customHeight="1" spans="1:24">
      <c r="A6" s="24"/>
      <c r="B6" s="27"/>
      <c r="C6" s="28"/>
      <c r="D6" s="28"/>
      <c r="E6" s="28"/>
      <c r="F6" s="28"/>
      <c r="G6" s="28"/>
      <c r="H6" s="28"/>
      <c r="I6" s="46"/>
      <c r="K6" s="47" t="s">
        <v>14</v>
      </c>
      <c r="L6" s="52"/>
      <c r="M6" s="53"/>
      <c r="N6" s="53"/>
      <c r="O6" s="53"/>
      <c r="P6" s="54"/>
      <c r="Q6" s="51" t="s">
        <v>15</v>
      </c>
      <c r="R6" s="51"/>
      <c r="S6" s="85"/>
      <c r="T6" s="85"/>
      <c r="U6" s="85"/>
      <c r="V6" s="85"/>
      <c r="W6" s="85"/>
      <c r="X6" s="86"/>
    </row>
    <row r="7" ht="28.9" customHeight="1" spans="1:24">
      <c r="A7" s="24"/>
      <c r="B7" s="27"/>
      <c r="C7" s="28"/>
      <c r="D7" s="28"/>
      <c r="E7" s="28"/>
      <c r="F7" s="28"/>
      <c r="G7" s="28"/>
      <c r="H7" s="28"/>
      <c r="I7" s="46"/>
      <c r="K7" s="47" t="s">
        <v>16</v>
      </c>
      <c r="L7" s="48"/>
      <c r="M7" s="55"/>
      <c r="N7" s="49"/>
      <c r="O7" s="49"/>
      <c r="P7" s="50"/>
      <c r="Q7" s="51" t="s">
        <v>17</v>
      </c>
      <c r="R7" s="51"/>
      <c r="S7" s="85"/>
      <c r="T7" s="85"/>
      <c r="U7" s="85"/>
      <c r="V7" s="85"/>
      <c r="W7" s="85"/>
      <c r="X7" s="86"/>
    </row>
    <row r="8" ht="28.9" customHeight="1" spans="1:24">
      <c r="A8" s="24"/>
      <c r="B8" s="27"/>
      <c r="C8" s="28"/>
      <c r="D8" s="28"/>
      <c r="E8" s="28"/>
      <c r="F8" s="28"/>
      <c r="G8" s="28"/>
      <c r="H8" s="28"/>
      <c r="I8" s="46"/>
      <c r="K8" s="47" t="s">
        <v>18</v>
      </c>
      <c r="L8" s="48"/>
      <c r="M8" s="55"/>
      <c r="N8" s="49"/>
      <c r="O8" s="49"/>
      <c r="P8" s="50"/>
      <c r="Q8" s="51" t="s">
        <v>19</v>
      </c>
      <c r="R8" s="51"/>
      <c r="S8" s="85"/>
      <c r="T8" s="85"/>
      <c r="U8" s="85"/>
      <c r="V8" s="85"/>
      <c r="W8" s="85"/>
      <c r="X8" s="86"/>
    </row>
    <row r="9" ht="28.9" customHeight="1" spans="1:24">
      <c r="A9" s="29"/>
      <c r="B9" s="27"/>
      <c r="C9" s="28"/>
      <c r="D9" s="28"/>
      <c r="E9" s="28"/>
      <c r="F9" s="28"/>
      <c r="G9" s="28"/>
      <c r="H9" s="28"/>
      <c r="I9" s="46"/>
      <c r="K9" s="47" t="s">
        <v>20</v>
      </c>
      <c r="L9" s="52"/>
      <c r="M9" s="53"/>
      <c r="N9" s="53"/>
      <c r="O9" s="53"/>
      <c r="P9" s="53"/>
      <c r="Q9" s="53"/>
      <c r="R9" s="53"/>
      <c r="S9" s="53"/>
      <c r="T9" s="54"/>
      <c r="U9" s="64" t="s">
        <v>21</v>
      </c>
      <c r="V9" s="65"/>
      <c r="W9" s="71"/>
      <c r="X9" s="87"/>
    </row>
    <row r="10" ht="28.9" customHeight="1" spans="1:24">
      <c r="A10" s="30"/>
      <c r="B10" s="27"/>
      <c r="C10" s="28"/>
      <c r="D10" s="28"/>
      <c r="E10" s="28"/>
      <c r="F10" s="28"/>
      <c r="G10" s="28"/>
      <c r="H10" s="28"/>
      <c r="I10" s="46"/>
      <c r="K10" s="47" t="s">
        <v>22</v>
      </c>
      <c r="L10" s="51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88"/>
    </row>
    <row r="11" ht="28.9" customHeight="1" spans="1:24">
      <c r="A11" s="24"/>
      <c r="B11" s="27"/>
      <c r="C11" s="28"/>
      <c r="D11" s="28"/>
      <c r="E11" s="28"/>
      <c r="F11" s="28"/>
      <c r="G11" s="28"/>
      <c r="H11" s="28"/>
      <c r="I11" s="46"/>
      <c r="K11" s="47" t="s">
        <v>23</v>
      </c>
      <c r="L11" s="56" t="s">
        <v>24</v>
      </c>
      <c r="M11" s="57"/>
      <c r="N11" s="57"/>
      <c r="O11" s="51" t="s">
        <v>25</v>
      </c>
      <c r="P11" s="51"/>
      <c r="Q11" s="51"/>
      <c r="R11" s="51"/>
      <c r="S11" s="51"/>
      <c r="T11" s="64" t="s">
        <v>26</v>
      </c>
      <c r="U11" s="65"/>
      <c r="V11" s="71"/>
      <c r="W11" s="64" t="s">
        <v>27</v>
      </c>
      <c r="X11" s="89"/>
    </row>
    <row r="12" ht="28.9" customHeight="1" spans="1:24">
      <c r="A12" s="24"/>
      <c r="B12" s="31"/>
      <c r="C12" s="32"/>
      <c r="D12" s="32"/>
      <c r="E12" s="32"/>
      <c r="F12" s="32"/>
      <c r="G12" s="32"/>
      <c r="H12" s="32"/>
      <c r="I12" s="58"/>
      <c r="K12" s="47"/>
      <c r="L12" s="59"/>
      <c r="M12" s="60" t="s">
        <v>28</v>
      </c>
      <c r="N12" s="59"/>
      <c r="O12" s="61"/>
      <c r="P12" s="61"/>
      <c r="Q12" s="61"/>
      <c r="R12" s="61"/>
      <c r="S12" s="61"/>
      <c r="T12" s="52"/>
      <c r="U12" s="53"/>
      <c r="V12" s="54"/>
      <c r="W12" s="48"/>
      <c r="X12" s="90"/>
    </row>
    <row r="13" ht="28.9" customHeight="1" spans="1:24">
      <c r="A13" s="24"/>
      <c r="K13" s="47"/>
      <c r="L13" s="59"/>
      <c r="M13" s="60" t="s">
        <v>28</v>
      </c>
      <c r="N13" s="59"/>
      <c r="O13" s="61"/>
      <c r="P13" s="61"/>
      <c r="Q13" s="61"/>
      <c r="R13" s="61"/>
      <c r="S13" s="61"/>
      <c r="T13" s="52"/>
      <c r="U13" s="53"/>
      <c r="V13" s="54"/>
      <c r="W13" s="48"/>
      <c r="X13" s="90"/>
    </row>
    <row r="14" ht="28.9" customHeight="1" spans="1:24">
      <c r="A14" s="24"/>
      <c r="B14" s="33" t="str">
        <f>sup!$D$64</f>
        <v/>
      </c>
      <c r="C14" s="33"/>
      <c r="D14" s="33"/>
      <c r="E14" s="33"/>
      <c r="F14" s="33"/>
      <c r="G14" s="33"/>
      <c r="H14" s="33"/>
      <c r="I14" s="33"/>
      <c r="K14" s="47"/>
      <c r="L14" s="59"/>
      <c r="M14" s="60" t="s">
        <v>28</v>
      </c>
      <c r="N14" s="59"/>
      <c r="O14" s="61"/>
      <c r="P14" s="61"/>
      <c r="Q14" s="61"/>
      <c r="R14" s="61"/>
      <c r="S14" s="61"/>
      <c r="T14" s="52"/>
      <c r="U14" s="53"/>
      <c r="V14" s="54"/>
      <c r="W14" s="48"/>
      <c r="X14" s="90"/>
    </row>
    <row r="15" ht="28.9" customHeight="1" spans="1:24">
      <c r="A15" s="24"/>
      <c r="K15" s="47"/>
      <c r="L15" s="59"/>
      <c r="M15" s="60" t="s">
        <v>28</v>
      </c>
      <c r="N15" s="59"/>
      <c r="O15" s="61"/>
      <c r="P15" s="61"/>
      <c r="Q15" s="61"/>
      <c r="R15" s="61"/>
      <c r="S15" s="61"/>
      <c r="T15" s="52"/>
      <c r="U15" s="53"/>
      <c r="V15" s="54"/>
      <c r="W15" s="48"/>
      <c r="X15" s="90"/>
    </row>
    <row r="16" ht="28.9" customHeight="1" spans="1:24">
      <c r="A16" s="24"/>
      <c r="K16" s="62" t="s">
        <v>29</v>
      </c>
      <c r="L16" s="63" t="s">
        <v>30</v>
      </c>
      <c r="M16" s="63"/>
      <c r="N16" s="63"/>
      <c r="O16" s="64" t="s">
        <v>31</v>
      </c>
      <c r="P16" s="65"/>
      <c r="Q16" s="65"/>
      <c r="R16" s="65"/>
      <c r="S16" s="71"/>
      <c r="T16" s="64" t="s">
        <v>12</v>
      </c>
      <c r="U16" s="65"/>
      <c r="V16" s="71"/>
      <c r="W16" s="64" t="s">
        <v>32</v>
      </c>
      <c r="X16" s="89"/>
    </row>
    <row r="17" ht="28.9" customHeight="1" spans="1:24">
      <c r="A17" s="24"/>
      <c r="K17" s="66"/>
      <c r="L17" s="59"/>
      <c r="M17" s="67" t="s">
        <v>28</v>
      </c>
      <c r="N17" s="59"/>
      <c r="O17" s="52"/>
      <c r="P17" s="53"/>
      <c r="Q17" s="53"/>
      <c r="R17" s="53"/>
      <c r="S17" s="54"/>
      <c r="T17" s="52"/>
      <c r="U17" s="53"/>
      <c r="V17" s="54"/>
      <c r="W17" s="48"/>
      <c r="X17" s="90"/>
    </row>
    <row r="18" ht="28.9" customHeight="1" spans="1:24">
      <c r="A18" s="24"/>
      <c r="K18" s="66"/>
      <c r="L18" s="59"/>
      <c r="M18" s="60" t="s">
        <v>28</v>
      </c>
      <c r="N18" s="59"/>
      <c r="O18" s="52"/>
      <c r="P18" s="53"/>
      <c r="Q18" s="53"/>
      <c r="R18" s="53"/>
      <c r="S18" s="54"/>
      <c r="T18" s="52"/>
      <c r="U18" s="53"/>
      <c r="V18" s="54"/>
      <c r="W18" s="48"/>
      <c r="X18" s="90"/>
    </row>
    <row r="19" ht="28.9" customHeight="1" spans="1:24">
      <c r="A19" s="24"/>
      <c r="K19" s="68"/>
      <c r="L19" s="59"/>
      <c r="M19" s="57" t="s">
        <v>28</v>
      </c>
      <c r="N19" s="59"/>
      <c r="O19" s="52"/>
      <c r="P19" s="53"/>
      <c r="Q19" s="53"/>
      <c r="R19" s="53"/>
      <c r="S19" s="54"/>
      <c r="T19" s="52"/>
      <c r="U19" s="53"/>
      <c r="V19" s="54"/>
      <c r="W19" s="48"/>
      <c r="X19" s="90"/>
    </row>
    <row r="20" ht="190" customHeight="1" spans="1:24">
      <c r="A20" s="24"/>
      <c r="K20" s="47" t="s">
        <v>33</v>
      </c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91"/>
    </row>
    <row r="21" ht="28.9" customHeight="1" spans="1:24">
      <c r="A21" s="24"/>
      <c r="K21" s="62" t="s">
        <v>34</v>
      </c>
      <c r="L21" s="64" t="s">
        <v>35</v>
      </c>
      <c r="M21" s="71"/>
      <c r="N21" s="64" t="s">
        <v>25</v>
      </c>
      <c r="O21" s="65"/>
      <c r="P21" s="65"/>
      <c r="Q21" s="65"/>
      <c r="R21" s="65"/>
      <c r="S21" s="71"/>
      <c r="T21" s="64" t="s">
        <v>16</v>
      </c>
      <c r="U21" s="65"/>
      <c r="V21" s="65"/>
      <c r="W21" s="65"/>
      <c r="X21" s="89"/>
    </row>
    <row r="22" ht="28.9" customHeight="1" spans="1:24">
      <c r="A22" s="24"/>
      <c r="K22" s="66"/>
      <c r="L22" s="48"/>
      <c r="M22" s="50"/>
      <c r="N22" s="52"/>
      <c r="O22" s="53"/>
      <c r="P22" s="53"/>
      <c r="Q22" s="53"/>
      <c r="R22" s="53"/>
      <c r="S22" s="54"/>
      <c r="T22" s="48"/>
      <c r="U22" s="49"/>
      <c r="V22" s="49"/>
      <c r="W22" s="49"/>
      <c r="X22" s="90"/>
    </row>
    <row r="23" ht="28.9" customHeight="1" spans="1:24">
      <c r="A23" s="24"/>
      <c r="K23" s="66"/>
      <c r="L23" s="48"/>
      <c r="M23" s="50"/>
      <c r="N23" s="52"/>
      <c r="O23" s="53"/>
      <c r="P23" s="53"/>
      <c r="Q23" s="53"/>
      <c r="R23" s="53"/>
      <c r="S23" s="54"/>
      <c r="T23" s="48"/>
      <c r="U23" s="49"/>
      <c r="V23" s="49"/>
      <c r="W23" s="49"/>
      <c r="X23" s="90"/>
    </row>
    <row r="24" ht="28.9" customHeight="1" spans="1:24">
      <c r="A24" s="24"/>
      <c r="K24" s="68"/>
      <c r="L24" s="48"/>
      <c r="M24" s="50"/>
      <c r="N24" s="52"/>
      <c r="O24" s="53"/>
      <c r="P24" s="53"/>
      <c r="Q24" s="53"/>
      <c r="R24" s="53"/>
      <c r="S24" s="54"/>
      <c r="T24" s="48"/>
      <c r="U24" s="49"/>
      <c r="V24" s="49"/>
      <c r="W24" s="49"/>
      <c r="X24" s="90"/>
    </row>
    <row r="25" ht="62" customHeight="1" spans="1:24">
      <c r="A25" s="28"/>
      <c r="K25" s="72" t="s">
        <v>36</v>
      </c>
      <c r="L25" s="73" t="s">
        <v>37</v>
      </c>
      <c r="M25" s="74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92"/>
    </row>
    <row r="26" ht="41" customHeight="1" spans="1:25">
      <c r="A26" s="28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93" t="s">
        <v>38</v>
      </c>
      <c r="U26" s="93"/>
      <c r="V26" s="94"/>
      <c r="W26" s="94"/>
      <c r="X26" s="94"/>
      <c r="Y26" s="76"/>
    </row>
    <row r="27" spans="10:25">
      <c r="J27" s="76"/>
      <c r="K27" s="76"/>
      <c r="L27" s="76"/>
      <c r="M27" s="78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pans="10:25">
      <c r="J28" s="76"/>
      <c r="K28" s="76"/>
      <c r="L28" s="76"/>
      <c r="M28" s="78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</row>
  </sheetData>
  <sheetProtection password="8AED" sheet="1" selectLockedCells="1"/>
  <mergeCells count="84">
    <mergeCell ref="C1:H1"/>
    <mergeCell ref="K1:L1"/>
    <mergeCell ref="M1:U1"/>
    <mergeCell ref="V1:X1"/>
    <mergeCell ref="B2:I2"/>
    <mergeCell ref="L2:N2"/>
    <mergeCell ref="O2:S2"/>
    <mergeCell ref="T2:U2"/>
    <mergeCell ref="V2:X2"/>
    <mergeCell ref="L3:N3"/>
    <mergeCell ref="P3:Q3"/>
    <mergeCell ref="R3:S3"/>
    <mergeCell ref="T3:V3"/>
    <mergeCell ref="L4:N4"/>
    <mergeCell ref="P4:Q4"/>
    <mergeCell ref="R4:S4"/>
    <mergeCell ref="T4:V4"/>
    <mergeCell ref="L5:P5"/>
    <mergeCell ref="Q5:R5"/>
    <mergeCell ref="S5:V5"/>
    <mergeCell ref="L6:P6"/>
    <mergeCell ref="Q6:R6"/>
    <mergeCell ref="S6:V6"/>
    <mergeCell ref="L7:P7"/>
    <mergeCell ref="Q7:R7"/>
    <mergeCell ref="S7:X7"/>
    <mergeCell ref="L8:P8"/>
    <mergeCell ref="Q8:R8"/>
    <mergeCell ref="S8:X8"/>
    <mergeCell ref="L9:T9"/>
    <mergeCell ref="U9:W9"/>
    <mergeCell ref="K10:L10"/>
    <mergeCell ref="M10:X10"/>
    <mergeCell ref="L11:N11"/>
    <mergeCell ref="O11:S11"/>
    <mergeCell ref="T11:V11"/>
    <mergeCell ref="W11:X11"/>
    <mergeCell ref="O12:S12"/>
    <mergeCell ref="T12:V12"/>
    <mergeCell ref="W12:X12"/>
    <mergeCell ref="O13:S13"/>
    <mergeCell ref="T13:V13"/>
    <mergeCell ref="W13:X13"/>
    <mergeCell ref="B14:I14"/>
    <mergeCell ref="O14:S14"/>
    <mergeCell ref="T14:V14"/>
    <mergeCell ref="W14:X14"/>
    <mergeCell ref="O15:S15"/>
    <mergeCell ref="T15:V15"/>
    <mergeCell ref="W15:X15"/>
    <mergeCell ref="L16:N16"/>
    <mergeCell ref="O16:S16"/>
    <mergeCell ref="T16:V16"/>
    <mergeCell ref="W16:X16"/>
    <mergeCell ref="O17:S17"/>
    <mergeCell ref="T17:V17"/>
    <mergeCell ref="W17:X17"/>
    <mergeCell ref="O18:S18"/>
    <mergeCell ref="T18:V18"/>
    <mergeCell ref="W18:X18"/>
    <mergeCell ref="O19:S19"/>
    <mergeCell ref="T19:V19"/>
    <mergeCell ref="W19:X19"/>
    <mergeCell ref="L20:X20"/>
    <mergeCell ref="L21:M21"/>
    <mergeCell ref="N21:S21"/>
    <mergeCell ref="T21:X21"/>
    <mergeCell ref="L22:M22"/>
    <mergeCell ref="N22:S22"/>
    <mergeCell ref="T22:X22"/>
    <mergeCell ref="L23:M23"/>
    <mergeCell ref="N23:S23"/>
    <mergeCell ref="T23:X23"/>
    <mergeCell ref="L24:M24"/>
    <mergeCell ref="N24:S24"/>
    <mergeCell ref="T24:X24"/>
    <mergeCell ref="L25:X25"/>
    <mergeCell ref="T26:U26"/>
    <mergeCell ref="V26:X26"/>
    <mergeCell ref="K11:K15"/>
    <mergeCell ref="K16:K19"/>
    <mergeCell ref="K21:K24"/>
    <mergeCell ref="W3:X6"/>
    <mergeCell ref="B3:I12"/>
  </mergeCells>
  <conditionalFormatting sqref="S7 B14">
    <cfRule type="expression" dxfId="0" priority="1">
      <formula>IF($B$14&lt;&gt;"",1,0)</formula>
    </cfRule>
  </conditionalFormatting>
  <dataValidations count="14">
    <dataValidation type="date" operator="between" allowBlank="1" showInputMessage="1" showErrorMessage="1" promptTitle="填写格式" prompt="例如：1988/8/8" sqref="A2 V2:X2">
      <formula1>45146</formula1>
      <formula2>45153</formula2>
    </dataValidation>
    <dataValidation type="list" allowBlank="1" showInputMessage="1" showErrorMessage="1" sqref="L4:M4">
      <formula1>sup!$C$1:$C$8</formula1>
    </dataValidation>
    <dataValidation type="list" allowBlank="1" showInputMessage="1" showErrorMessage="1" sqref="L2:N2">
      <formula1>sup!$G$1:$G$4</formula1>
    </dataValidation>
    <dataValidation type="list" allowBlank="1" showInputMessage="1" showErrorMessage="1" sqref="S6:V6">
      <formula1>sup!$D$1:$D$5</formula1>
    </dataValidation>
    <dataValidation type="date" operator="between" allowBlank="1" showInputMessage="1" showErrorMessage="1" promptTitle="填写格式" prompt="例如：1988/8/8" sqref="T3:V3">
      <formula1>28711</formula1>
      <formula2>38573</formula2>
    </dataValidation>
    <dataValidation type="list" allowBlank="1" showInputMessage="1" showErrorMessage="1" sqref="P3:Q3">
      <formula1>"男,女"</formula1>
    </dataValidation>
    <dataValidation type="list" allowBlank="1" showInputMessage="1" showErrorMessage="1" sqref="P4:Q4">
      <formula1>sup!$B$1:$B$4</formula1>
    </dataValidation>
    <dataValidation type="list" allowBlank="1" showInputMessage="1" showErrorMessage="1" sqref="T4:V4">
      <formula1>sup!$A$1:$A$56</formula1>
    </dataValidation>
    <dataValidation type="list" allowBlank="1" showInputMessage="1" showErrorMessage="1" sqref="S8:X8">
      <formula1>sup!$D$11:$D$23</formula1>
    </dataValidation>
    <dataValidation type="list" allowBlank="1" showInputMessage="1" showErrorMessage="1" sqref="A9 X9">
      <formula1>sup!$E$1:$E$2</formula1>
    </dataValidation>
    <dataValidation type="date" operator="between" allowBlank="1" showInputMessage="1" showErrorMessage="1" promptTitle="填写格式" prompt="例如：1988/8/8" sqref="L12 L13 L14 L15 L17 L18 L19">
      <formula1>35286</formula1>
      <formula2>45147</formula2>
    </dataValidation>
    <dataValidation type="date" operator="between" allowBlank="1" showInputMessage="1" showErrorMessage="1" promptTitle="填写格式" prompt="例如：1988/8/8&#10;“至今”请填写2023/8/9" sqref="N12 N13 N14 N15 N17 N18 N19">
      <formula1>35286</formula1>
      <formula2>45147</formula2>
    </dataValidation>
    <dataValidation type="list" allowBlank="1" showInputMessage="1" showErrorMessage="1" sqref="L22:M22 L23:M24">
      <formula1>sup!$F$1:$F$6</formula1>
    </dataValidation>
    <dataValidation type="list" allowBlank="1" showInputMessage="1" showErrorMessage="1" sqref="A17:A19 W17:X19">
      <formula1>sup!$C$11:$C$14</formula1>
    </dataValidation>
  </dataValidations>
  <printOptions horizontalCentered="1" verticalCentered="1"/>
  <pageMargins left="0.251388888888889" right="0.251388888888889" top="0.708333333333333" bottom="0.393055555555556" header="0.298611111111111" footer="0.196527777777778"/>
  <pageSetup paperSize="9" scale="78" fitToHeight="0" orientation="portrait" horizontalDpi="600"/>
  <headerFooter>
    <oddHeader>&amp;R&amp;G</oddHeader>
    <oddFooter>&amp;C&amp;"方正仿宋_GBK"&amp;14昭通众汇人力资源有限责任公司制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4"/>
  <sheetViews>
    <sheetView workbookViewId="0">
      <selection activeCell="F10" sqref="F10"/>
    </sheetView>
  </sheetViews>
  <sheetFormatPr defaultColWidth="8.725" defaultRowHeight="13.5"/>
  <cols>
    <col min="1" max="1" width="26.9083333333333" customWidth="1"/>
    <col min="2" max="2" width="13" customWidth="1"/>
    <col min="3" max="3" width="11.8166666666667" customWidth="1"/>
    <col min="4" max="4" width="12.875" customWidth="1"/>
    <col min="5" max="5" width="8.275" customWidth="1"/>
    <col min="6" max="6" width="9.54166666666667" customWidth="1"/>
    <col min="7" max="7" width="18.5416666666667" customWidth="1"/>
    <col min="8" max="21" width="8.275" customWidth="1"/>
    <col min="22" max="22" width="7.54166666666667" customWidth="1"/>
    <col min="23" max="23" width="9.54166666666667" customWidth="1"/>
  </cols>
  <sheetData>
    <row r="1" spans="1:7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</row>
    <row r="2" spans="1:7">
      <c r="A2" t="s">
        <v>46</v>
      </c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>
      <c r="A3" t="s">
        <v>53</v>
      </c>
      <c r="B3" t="s">
        <v>54</v>
      </c>
      <c r="C3" t="s">
        <v>55</v>
      </c>
      <c r="D3" t="s">
        <v>56</v>
      </c>
      <c r="F3" t="s">
        <v>57</v>
      </c>
      <c r="G3" t="s">
        <v>58</v>
      </c>
    </row>
    <row r="4" spans="1:7">
      <c r="A4" t="s">
        <v>59</v>
      </c>
      <c r="B4" t="s">
        <v>60</v>
      </c>
      <c r="C4" t="s">
        <v>61</v>
      </c>
      <c r="D4" t="s">
        <v>62</v>
      </c>
      <c r="F4" t="s">
        <v>63</v>
      </c>
      <c r="G4" t="s">
        <v>64</v>
      </c>
    </row>
    <row r="5" spans="1:6">
      <c r="A5" t="s">
        <v>65</v>
      </c>
      <c r="C5" t="s">
        <v>66</v>
      </c>
      <c r="D5" t="s">
        <v>67</v>
      </c>
      <c r="F5" t="s">
        <v>68</v>
      </c>
    </row>
    <row r="6" spans="1:6">
      <c r="A6" t="s">
        <v>69</v>
      </c>
      <c r="C6" t="s">
        <v>70</v>
      </c>
      <c r="F6" t="s">
        <v>71</v>
      </c>
    </row>
    <row r="7" spans="1:3">
      <c r="A7" t="s">
        <v>72</v>
      </c>
      <c r="C7" t="s">
        <v>73</v>
      </c>
    </row>
    <row r="8" spans="1:3">
      <c r="A8" t="s">
        <v>74</v>
      </c>
      <c r="C8" t="s">
        <v>75</v>
      </c>
    </row>
    <row r="9" spans="1:1">
      <c r="A9" t="s">
        <v>76</v>
      </c>
    </row>
    <row r="10" spans="1:1">
      <c r="A10" t="s">
        <v>77</v>
      </c>
    </row>
    <row r="11" spans="1:4">
      <c r="A11" t="s">
        <v>78</v>
      </c>
      <c r="C11" t="s">
        <v>79</v>
      </c>
      <c r="D11" t="s">
        <v>80</v>
      </c>
    </row>
    <row r="12" spans="1:4">
      <c r="A12" t="s">
        <v>81</v>
      </c>
      <c r="C12" t="s">
        <v>82</v>
      </c>
      <c r="D12" t="s">
        <v>83</v>
      </c>
    </row>
    <row r="13" spans="1:4">
      <c r="A13" t="s">
        <v>84</v>
      </c>
      <c r="C13" t="s">
        <v>85</v>
      </c>
      <c r="D13" t="s">
        <v>86</v>
      </c>
    </row>
    <row r="14" spans="1:4">
      <c r="A14" t="s">
        <v>87</v>
      </c>
      <c r="C14" t="s">
        <v>88</v>
      </c>
      <c r="D14" t="s">
        <v>89</v>
      </c>
    </row>
    <row r="15" spans="1:4">
      <c r="A15" t="s">
        <v>90</v>
      </c>
      <c r="D15" t="s">
        <v>91</v>
      </c>
    </row>
    <row r="16" spans="1:4">
      <c r="A16" t="s">
        <v>92</v>
      </c>
      <c r="D16" t="s">
        <v>93</v>
      </c>
    </row>
    <row r="17" spans="1:4">
      <c r="A17" t="s">
        <v>94</v>
      </c>
      <c r="D17" t="s">
        <v>95</v>
      </c>
    </row>
    <row r="18" spans="1:4">
      <c r="A18" t="s">
        <v>96</v>
      </c>
      <c r="D18" t="s">
        <v>97</v>
      </c>
    </row>
    <row r="19" spans="1:4">
      <c r="A19" t="s">
        <v>98</v>
      </c>
      <c r="D19" t="s">
        <v>99</v>
      </c>
    </row>
    <row r="20" spans="1:4">
      <c r="A20" t="s">
        <v>100</v>
      </c>
      <c r="D20" t="s">
        <v>101</v>
      </c>
    </row>
    <row r="21" spans="1:4">
      <c r="A21" t="s">
        <v>102</v>
      </c>
      <c r="D21" t="s">
        <v>103</v>
      </c>
    </row>
    <row r="22" spans="1:4">
      <c r="A22" t="s">
        <v>104</v>
      </c>
      <c r="D22" t="s">
        <v>105</v>
      </c>
    </row>
    <row r="23" spans="1:4">
      <c r="A23" t="s">
        <v>106</v>
      </c>
      <c r="D23" t="s">
        <v>107</v>
      </c>
    </row>
    <row r="24" spans="1:1">
      <c r="A24" t="s">
        <v>108</v>
      </c>
    </row>
    <row r="25" ht="16.5" spans="1:9">
      <c r="A25" t="s">
        <v>109</v>
      </c>
      <c r="H25" s="3" t="s">
        <v>110</v>
      </c>
      <c r="I25" s="3" t="s">
        <v>111</v>
      </c>
    </row>
    <row r="26" ht="16.5" spans="1:9">
      <c r="A26" t="s">
        <v>112</v>
      </c>
      <c r="H26" s="4">
        <v>0</v>
      </c>
      <c r="I26" s="4">
        <v>1</v>
      </c>
    </row>
    <row r="27" ht="16.5" spans="1:9">
      <c r="A27" t="s">
        <v>113</v>
      </c>
      <c r="H27" s="4">
        <v>1</v>
      </c>
      <c r="I27" s="4">
        <v>0</v>
      </c>
    </row>
    <row r="28" ht="16.5" spans="1:9">
      <c r="A28" t="s">
        <v>114</v>
      </c>
      <c r="H28" s="4">
        <v>2</v>
      </c>
      <c r="I28" s="4" t="s">
        <v>115</v>
      </c>
    </row>
    <row r="29" ht="16.5" spans="1:9">
      <c r="A29" t="s">
        <v>116</v>
      </c>
      <c r="H29" s="4">
        <v>3</v>
      </c>
      <c r="I29" s="4">
        <v>9</v>
      </c>
    </row>
    <row r="30" ht="16.5" spans="1:9">
      <c r="A30" t="s">
        <v>117</v>
      </c>
      <c r="H30" s="4">
        <v>4</v>
      </c>
      <c r="I30" s="4">
        <v>8</v>
      </c>
    </row>
    <row r="31" ht="16.5" spans="1:9">
      <c r="A31" t="s">
        <v>118</v>
      </c>
      <c r="H31" s="4">
        <v>5</v>
      </c>
      <c r="I31" s="4">
        <v>7</v>
      </c>
    </row>
    <row r="32" ht="16.5" spans="1:9">
      <c r="A32" t="s">
        <v>119</v>
      </c>
      <c r="H32" s="4">
        <v>6</v>
      </c>
      <c r="I32" s="4">
        <v>6</v>
      </c>
    </row>
    <row r="33" ht="16.5" spans="1:9">
      <c r="A33" t="s">
        <v>120</v>
      </c>
      <c r="H33" s="4">
        <v>7</v>
      </c>
      <c r="I33" s="4">
        <v>5</v>
      </c>
    </row>
    <row r="34" ht="16.5" spans="1:9">
      <c r="A34" t="s">
        <v>121</v>
      </c>
      <c r="H34" s="4">
        <v>8</v>
      </c>
      <c r="I34" s="4">
        <v>4</v>
      </c>
    </row>
    <row r="35" ht="16.5" spans="1:9">
      <c r="A35" t="s">
        <v>122</v>
      </c>
      <c r="H35" s="4">
        <v>9</v>
      </c>
      <c r="I35" s="4">
        <v>3</v>
      </c>
    </row>
    <row r="36" ht="16.5" spans="1:9">
      <c r="A36" t="s">
        <v>123</v>
      </c>
      <c r="H36" s="4">
        <v>10</v>
      </c>
      <c r="I36" s="4">
        <v>2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  <row r="42" spans="1:1">
      <c r="A42" t="s">
        <v>129</v>
      </c>
    </row>
    <row r="43" spans="1:1">
      <c r="A43" t="s">
        <v>130</v>
      </c>
    </row>
    <row r="44" spans="1:1">
      <c r="A44" t="s">
        <v>131</v>
      </c>
    </row>
    <row r="45" spans="1:1">
      <c r="A45" t="s">
        <v>132</v>
      </c>
    </row>
    <row r="46" spans="1:1">
      <c r="A46" t="s">
        <v>133</v>
      </c>
    </row>
    <row r="47" spans="1:1">
      <c r="A47" t="s">
        <v>134</v>
      </c>
    </row>
    <row r="48" spans="1:1">
      <c r="A48" t="s">
        <v>135</v>
      </c>
    </row>
    <row r="49" spans="1:1">
      <c r="A49" t="s">
        <v>136</v>
      </c>
    </row>
    <row r="50" spans="1:1">
      <c r="A50" t="s">
        <v>137</v>
      </c>
    </row>
    <row r="51" spans="1:1">
      <c r="A51" t="s">
        <v>138</v>
      </c>
    </row>
    <row r="52" spans="1:1">
      <c r="A52" t="s">
        <v>139</v>
      </c>
    </row>
    <row r="53" spans="1:1">
      <c r="A53" t="s">
        <v>140</v>
      </c>
    </row>
    <row r="54" spans="1:1">
      <c r="A54" t="s">
        <v>141</v>
      </c>
    </row>
    <row r="55" spans="1:1">
      <c r="A55" t="s">
        <v>142</v>
      </c>
    </row>
    <row r="56" spans="1:1">
      <c r="A56" t="s">
        <v>143</v>
      </c>
    </row>
    <row r="59" s="1" customFormat="1" ht="32.1" customHeight="1" spans="1:22">
      <c r="A59" s="5" t="s">
        <v>144</v>
      </c>
      <c r="B59" s="6">
        <v>7</v>
      </c>
      <c r="C59" s="6">
        <v>9</v>
      </c>
      <c r="D59" s="6">
        <v>10</v>
      </c>
      <c r="E59" s="6">
        <v>5</v>
      </c>
      <c r="F59" s="6">
        <v>8</v>
      </c>
      <c r="G59" s="6">
        <v>4</v>
      </c>
      <c r="H59" s="6">
        <v>2</v>
      </c>
      <c r="I59" s="6">
        <v>1</v>
      </c>
      <c r="J59" s="6">
        <v>6</v>
      </c>
      <c r="K59" s="6">
        <v>3</v>
      </c>
      <c r="L59" s="6">
        <v>7</v>
      </c>
      <c r="M59" s="6">
        <v>9</v>
      </c>
      <c r="N59" s="6">
        <v>10</v>
      </c>
      <c r="O59" s="6">
        <v>5</v>
      </c>
      <c r="P59" s="6">
        <v>8</v>
      </c>
      <c r="Q59" s="6">
        <v>4</v>
      </c>
      <c r="R59" s="6">
        <v>2</v>
      </c>
      <c r="S59" s="6">
        <v>11</v>
      </c>
      <c r="T59" s="14"/>
      <c r="U59" s="15"/>
      <c r="V59" s="15"/>
    </row>
    <row r="60" s="2" customFormat="1" ht="32.1" customHeight="1" spans="1:22">
      <c r="A60" s="7" t="s">
        <v>17</v>
      </c>
      <c r="B60" s="8" t="s">
        <v>145</v>
      </c>
      <c r="C60" s="8" t="s">
        <v>146</v>
      </c>
      <c r="D60" s="8" t="s">
        <v>147</v>
      </c>
      <c r="E60" s="8" t="s">
        <v>148</v>
      </c>
      <c r="F60" s="8" t="s">
        <v>149</v>
      </c>
      <c r="G60" s="8" t="s">
        <v>150</v>
      </c>
      <c r="H60" s="8" t="s">
        <v>151</v>
      </c>
      <c r="I60" s="8" t="s">
        <v>152</v>
      </c>
      <c r="J60" s="8" t="s">
        <v>153</v>
      </c>
      <c r="K60" s="8" t="s">
        <v>154</v>
      </c>
      <c r="L60" s="8" t="s">
        <v>155</v>
      </c>
      <c r="M60" s="8" t="s">
        <v>156</v>
      </c>
      <c r="N60" s="8" t="s">
        <v>157</v>
      </c>
      <c r="O60" s="8" t="s">
        <v>158</v>
      </c>
      <c r="P60" s="8" t="s">
        <v>159</v>
      </c>
      <c r="Q60" s="8" t="s">
        <v>160</v>
      </c>
      <c r="R60" s="8" t="s">
        <v>161</v>
      </c>
      <c r="S60" s="8" t="s">
        <v>162</v>
      </c>
      <c r="T60" s="8" t="s">
        <v>163</v>
      </c>
      <c r="U60" s="8" t="s">
        <v>164</v>
      </c>
      <c r="V60" s="16" t="s">
        <v>165</v>
      </c>
    </row>
    <row r="61" s="1" customFormat="1" ht="32.1" customHeight="1" spans="1:22">
      <c r="A61" s="9" t="str">
        <f>IF(应聘报名表!S7="","",应聘报名表!S7)</f>
        <v/>
      </c>
      <c r="B61" s="10" t="e">
        <f>MID($A61,1,1)*B$59</f>
        <v>#VALUE!</v>
      </c>
      <c r="C61" s="10" t="e">
        <f>MID($A61,2,1)*C$59</f>
        <v>#VALUE!</v>
      </c>
      <c r="D61" s="10" t="e">
        <f>MID($A61,3,1)*D$59</f>
        <v>#VALUE!</v>
      </c>
      <c r="E61" s="10" t="e">
        <f>MID($A61,4,1)*E59</f>
        <v>#VALUE!</v>
      </c>
      <c r="F61" s="10" t="e">
        <f>MID($A61,5,1)*F59</f>
        <v>#VALUE!</v>
      </c>
      <c r="G61" s="10" t="e">
        <f>MID($A61,6,1)*G59</f>
        <v>#VALUE!</v>
      </c>
      <c r="H61" s="10" t="e">
        <f>MID($A61,7,1)*H59</f>
        <v>#VALUE!</v>
      </c>
      <c r="I61" s="10" t="e">
        <f>MID($A61,8,1)*I59</f>
        <v>#VALUE!</v>
      </c>
      <c r="J61" s="10" t="e">
        <f>MID($A61,9,1)*J59</f>
        <v>#VALUE!</v>
      </c>
      <c r="K61" s="10" t="e">
        <f>MID($A61,10,1)*K59</f>
        <v>#VALUE!</v>
      </c>
      <c r="L61" s="10" t="e">
        <f>MID($A61,11,1)*L59</f>
        <v>#VALUE!</v>
      </c>
      <c r="M61" s="10" t="e">
        <f>MID($A61,12,1)*M59</f>
        <v>#VALUE!</v>
      </c>
      <c r="N61" s="10" t="e">
        <f>MID($A61,13,1)*N59</f>
        <v>#VALUE!</v>
      </c>
      <c r="O61" s="10" t="e">
        <f>MID($A61,14,1)*O59</f>
        <v>#VALUE!</v>
      </c>
      <c r="P61" s="10" t="e">
        <f>MID($A61,15,1)*P59</f>
        <v>#VALUE!</v>
      </c>
      <c r="Q61" s="10" t="e">
        <f>MID($A61,16,1)*Q59</f>
        <v>#VALUE!</v>
      </c>
      <c r="R61" s="10" t="e">
        <f>MID($A61,17,1)*R59</f>
        <v>#VALUE!</v>
      </c>
      <c r="S61" s="10" t="e">
        <f>MOD(SUM(B61:R61),S59)</f>
        <v>#VALUE!</v>
      </c>
      <c r="T61" s="10" t="e">
        <f>VLOOKUP(S61,$H$26:$I$36,2,0)</f>
        <v>#VALUE!</v>
      </c>
      <c r="U61" s="10" t="str">
        <f>MID(A61,18,1)</f>
        <v/>
      </c>
      <c r="V61" s="17" t="str">
        <f>IF(LEN(A61)=18,IF(T61="X",IF(T61=U61,"正确","错误"),IFERROR(IF(T61-U61=0,"正确","错误"),"错误")),"错误")</f>
        <v>错误</v>
      </c>
    </row>
    <row r="63" ht="30" spans="1:7">
      <c r="A63" s="11" t="s">
        <v>7</v>
      </c>
      <c r="B63" s="11" t="s">
        <v>166</v>
      </c>
      <c r="C63" s="11" t="s">
        <v>167</v>
      </c>
      <c r="D63" s="11" t="s">
        <v>168</v>
      </c>
      <c r="E63" s="11"/>
      <c r="F63" s="11"/>
      <c r="G63" s="11"/>
    </row>
    <row r="64" ht="16.5" spans="1:7">
      <c r="A64" s="12" t="str">
        <f>IFERROR(IF(MOD(MID(#REF!,17,1),2)=1,"男","女"),"")</f>
        <v/>
      </c>
      <c r="B64" s="12" t="str">
        <f>IF(应聘报名表!$P$3="","",IF($C$64="正确",IF(IF(MOD(MID(#REF!,17,1),2)=1,"男","女")=应聘报名表!$P$3,"正确","错误"),""))</f>
        <v/>
      </c>
      <c r="C64" s="12" t="str">
        <f>IF(应聘报名表!$S$7="","",$V$61)</f>
        <v/>
      </c>
      <c r="D64" s="13" t="str">
        <f>IF(C64="错误","请核查输入人员的身份证号码！！！",IF(B64="错误","请核查输入人员的性别！",""))</f>
        <v/>
      </c>
      <c r="E64" s="13"/>
      <c r="F64" s="13"/>
      <c r="G64" s="13"/>
    </row>
  </sheetData>
  <mergeCells count="2">
    <mergeCell ref="D63:G63"/>
    <mergeCell ref="D64:G64"/>
  </mergeCells>
  <conditionalFormatting sqref="D63:D64">
    <cfRule type="cellIs" dxfId="1" priority="1" operator="equal">
      <formula>"请核查输入人员的性别！"</formula>
    </cfRule>
  </conditionalFormatting>
  <conditionalFormatting sqref="V59:V61">
    <cfRule type="cellIs" dxfId="2" priority="3" operator="equal">
      <formula>"正确"</formula>
    </cfRule>
  </conditionalFormatting>
  <conditionalFormatting sqref="D63 A63:C64">
    <cfRule type="cellIs" dxfId="3" priority="2" operator="equal">
      <formula>"错误"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sup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张传若</dc:creator>
  <cp:lastModifiedBy>张传若</cp:lastModifiedBy>
  <dcterms:created xsi:type="dcterms:W3CDTF">2023-08-07T10:33:00Z</dcterms:created>
  <dcterms:modified xsi:type="dcterms:W3CDTF">2023-08-08T10:53:06Z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F3A8AE16647F4FD7A8370B3507A3C504_11</vt:lpwstr>
  </property>
  <property fmtid="{D5CDD505-2E9C-101B-9397-08002B2CF9AE}" pid="3" name="KSOProductBuildVer">
    <vt:lpwstr>2052-11.1.0.14309</vt:lpwstr>
  </property>
</Properties>
</file>